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ronograma Modelo - Sec. Desenv" sheetId="1" r:id="rId1"/>
  </sheets>
  <definedNames>
    <definedName name="_xlfn.RTD" hidden="1">#NAME?</definedName>
    <definedName name="_xlnm.Print_Area" localSheetId="0">'Cronograma Modelo - Sec. Desenv'!$A$1:$J$38</definedName>
  </definedNames>
  <calcPr fullCalcOnLoad="1"/>
</workbook>
</file>

<file path=xl/sharedStrings.xml><?xml version="1.0" encoding="utf-8"?>
<sst xmlns="http://schemas.openxmlformats.org/spreadsheetml/2006/main" count="49" uniqueCount="43">
  <si>
    <t>GOVERNO DO ESTADO DE SÃO PAULO</t>
  </si>
  <si>
    <t>MUNICÍPIO</t>
  </si>
  <si>
    <t>OBRA: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</si>
  <si>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</si>
  <si>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</si>
  <si>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</si>
  <si>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</si>
  <si>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</si>
  <si>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</si>
  <si>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</si>
  <si>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3a. ETAPA</t>
  </si>
  <si>
    <t>RECURSOS ESTADUAIS</t>
  </si>
  <si>
    <t>RECURSOS PRÓPRIOS</t>
  </si>
  <si>
    <t xml:space="preserve">T O T A L </t>
  </si>
  <si>
    <r>
      <t xml:space="preserve">PRAZO DE EXECUÇÃO:    </t>
    </r>
    <r>
      <rPr>
        <b/>
        <sz val="10"/>
        <color indexed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</si>
  <si>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</si>
  <si>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TOTAL</t>
  </si>
  <si>
    <r>
      <t xml:space="preserve">FINAL: </t>
    </r>
    <r>
      <rPr>
        <b/>
        <sz val="10"/>
        <color indexed="10"/>
        <rFont val="Times New Roman"/>
        <family val="1"/>
      </rPr>
      <t>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</si>
  <si>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t>INÍCIO:  Data da assinatura do convênio</t>
  </si>
  <si>
    <r>
      <t xml:space="preserve">PRAZO DE LIBERAÇÃO: </t>
    </r>
    <r>
      <rPr>
        <sz val="10"/>
        <rFont val="Times New Roman"/>
        <family val="1"/>
      </rPr>
      <t>em até 30 dias após a conclusão da etapa</t>
    </r>
  </si>
  <si>
    <t>R$</t>
  </si>
  <si>
    <t>SECRETARIA DE DESENVOLVIMENTO REGIONAL</t>
  </si>
  <si>
    <t>SUBSECRETARIA DE CONVÊNIOS COM MUNICÍPIOS E ENTIDADES NÃO GOVERNAMENTAIS</t>
  </si>
  <si>
    <t>m²</t>
  </si>
  <si>
    <r>
      <t xml:space="preserve">PRAZO DE LIBERAÇÃO:                       </t>
    </r>
    <r>
      <rPr>
        <sz val="10"/>
        <rFont val="Times New Roman"/>
        <family val="1"/>
      </rPr>
      <t>em até 30 dias após a Ordem de Serviço</t>
    </r>
  </si>
  <si>
    <t xml:space="preserve">PRAZO DE LIBERAÇÃO: em até 30 dias após a conclusão da etapa  </t>
  </si>
  <si>
    <t>Obras de infraestrutura urbana</t>
  </si>
  <si>
    <t>Galeria de águas Pluviais</t>
  </si>
  <si>
    <t>Captação de água superficial</t>
  </si>
  <si>
    <t>Escoamento Superficial</t>
  </si>
  <si>
    <t>Ala Dissipadora</t>
  </si>
  <si>
    <t>Pavimentação Asfáltica</t>
  </si>
  <si>
    <t>ml</t>
  </si>
  <si>
    <t>unid.</t>
  </si>
  <si>
    <t>Bastos</t>
  </si>
  <si>
    <r>
      <t>PERÍODO: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360 dias</t>
    </r>
  </si>
  <si>
    <t>PRAZO DE EXECUÇÃO:                330 dias</t>
  </si>
  <si>
    <r>
      <t>PERÍODO:</t>
    </r>
    <r>
      <rPr>
        <b/>
        <sz val="12"/>
        <color indexed="12"/>
        <rFont val="Times New Roman"/>
        <family val="1"/>
      </rPr>
      <t xml:space="preserve"> 360 dias</t>
    </r>
  </si>
  <si>
    <r>
      <t xml:space="preserve">PRAZO DE EXECUÇÃO:330  dias    </t>
    </r>
  </si>
  <si>
    <t>CPOS 177</t>
  </si>
  <si>
    <t>Engº Civil - Crea/SP 5061329667</t>
  </si>
  <si>
    <t>ART - 28027230200408161</t>
  </si>
  <si>
    <t xml:space="preserve">    Sérgio Masao Hossoya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</si>
</sst>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  <numFmt numFmtId="178" formatCode="[$-416]mmmm\-yy;@"/>
    <numFmt numFmtId="179" formatCode="0.000"/>
    <numFmt numFmtId="180" formatCode="0.0"/>
    <numFmt numFmtId="181" formatCode="&quot;Ativado&quot;;&quot;Ativado&quot;;&quot;Desativado&quot;"/>
  </numFmts>
  <fonts count="73">
    <font>
      <sz val="10"/>
      <color indexed="8"/>
      <name val="MS Sans Serif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1" borderId="4" applyNumberFormat="0" applyFont="0" applyAlignment="0" applyProtection="0"/>
    <xf numFmtId="172" fontId="2" fillId="0" borderId="0" applyFill="0" applyBorder="0" applyProtection="0">
      <alignment horizontal="right" vertical="center"/>
    </xf>
    <xf numFmtId="0" fontId="64" fillId="32" borderId="0" applyNumberFormat="0" applyBorder="0" applyAlignment="0" applyProtection="0"/>
    <xf numFmtId="0" fontId="65" fillId="21" borderId="5" applyNumberFormat="0" applyAlignment="0" applyProtection="0"/>
    <xf numFmtId="0" fontId="1" fillId="0" borderId="6" applyNumberFormat="0" applyFill="0" applyProtection="0">
      <alignment horizontal="lef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0" fillId="0" borderId="0" applyNumberFormat="0" applyFont="0" applyFill="0" applyBorder="0" applyProtection="0">
      <alignment vertical="center"/>
    </xf>
  </cellStyleXfs>
  <cellXfs count="142">
    <xf numFmtId="0" fontId="0" fillId="0" borderId="0" xfId="0" applyAlignment="1">
      <alignment/>
    </xf>
    <xf numFmtId="0" fontId="9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178" fontId="14" fillId="0" borderId="0" xfId="52" applyNumberFormat="1" applyFont="1" applyBorder="1" applyAlignment="1">
      <alignment horizontal="center"/>
      <protection/>
    </xf>
    <xf numFmtId="0" fontId="11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1" fillId="0" borderId="12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2" fillId="0" borderId="13" xfId="52" applyFont="1" applyBorder="1" applyAlignment="1">
      <alignment horizontal="left"/>
      <protection/>
    </xf>
    <xf numFmtId="0" fontId="11" fillId="0" borderId="14" xfId="52" applyFont="1" applyBorder="1">
      <alignment/>
      <protection/>
    </xf>
    <xf numFmtId="0" fontId="11" fillId="0" borderId="15" xfId="52" applyFont="1" applyBorder="1">
      <alignment/>
      <protection/>
    </xf>
    <xf numFmtId="0" fontId="11" fillId="0" borderId="0" xfId="52" applyFont="1" applyBorder="1">
      <alignment/>
      <protection/>
    </xf>
    <xf numFmtId="0" fontId="14" fillId="0" borderId="13" xfId="52" applyFont="1" applyBorder="1" applyAlignment="1">
      <alignment/>
      <protection/>
    </xf>
    <xf numFmtId="0" fontId="18" fillId="0" borderId="14" xfId="52" applyFont="1" applyBorder="1">
      <alignment/>
      <protection/>
    </xf>
    <xf numFmtId="0" fontId="18" fillId="0" borderId="15" xfId="52" applyFont="1" applyBorder="1">
      <alignment/>
      <protection/>
    </xf>
    <xf numFmtId="0" fontId="14" fillId="0" borderId="16" xfId="52" applyFont="1" applyBorder="1">
      <alignment/>
      <protection/>
    </xf>
    <xf numFmtId="0" fontId="18" fillId="0" borderId="17" xfId="52" applyFont="1" applyBorder="1">
      <alignment/>
      <protection/>
    </xf>
    <xf numFmtId="0" fontId="21" fillId="0" borderId="13" xfId="52" applyFont="1" applyBorder="1" applyAlignment="1">
      <alignment horizontal="centerContinuous"/>
      <protection/>
    </xf>
    <xf numFmtId="0" fontId="9" fillId="0" borderId="18" xfId="52" applyFont="1" applyBorder="1" applyAlignment="1">
      <alignment horizontal="centerContinuous"/>
      <protection/>
    </xf>
    <xf numFmtId="0" fontId="9" fillId="0" borderId="19" xfId="52" applyFont="1" applyBorder="1" applyAlignment="1">
      <alignment horizontal="centerContinuous"/>
      <protection/>
    </xf>
    <xf numFmtId="0" fontId="23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14" fillId="0" borderId="19" xfId="52" applyFont="1" applyBorder="1" applyAlignment="1">
      <alignment horizontal="center" vertical="top" wrapText="1"/>
      <protection/>
    </xf>
    <xf numFmtId="0" fontId="14" fillId="0" borderId="20" xfId="52" applyFont="1" applyBorder="1" applyAlignment="1">
      <alignment horizontal="center" vertical="top" wrapText="1"/>
      <protection/>
    </xf>
    <xf numFmtId="0" fontId="11" fillId="0" borderId="21" xfId="52" applyFont="1" applyBorder="1">
      <alignment/>
      <protection/>
    </xf>
    <xf numFmtId="0" fontId="11" fillId="0" borderId="22" xfId="52" applyFont="1" applyBorder="1">
      <alignment/>
      <protection/>
    </xf>
    <xf numFmtId="0" fontId="12" fillId="0" borderId="22" xfId="52" applyFont="1" applyBorder="1" applyAlignment="1">
      <alignment horizontal="centerContinuous"/>
      <protection/>
    </xf>
    <xf numFmtId="178" fontId="14" fillId="0" borderId="22" xfId="52" applyNumberFormat="1" applyFont="1" applyBorder="1" applyAlignment="1">
      <alignment horizontal="center"/>
      <protection/>
    </xf>
    <xf numFmtId="0" fontId="15" fillId="0" borderId="0" xfId="52" applyFont="1" applyBorder="1">
      <alignment/>
      <protection/>
    </xf>
    <xf numFmtId="0" fontId="16" fillId="0" borderId="23" xfId="52" applyFont="1" applyBorder="1">
      <alignment/>
      <protection/>
    </xf>
    <xf numFmtId="0" fontId="12" fillId="0" borderId="24" xfId="52" applyFont="1" applyBorder="1" applyAlignment="1">
      <alignment horizontal="center"/>
      <protection/>
    </xf>
    <xf numFmtId="0" fontId="11" fillId="0" borderId="25" xfId="52" applyFont="1" applyBorder="1">
      <alignment/>
      <protection/>
    </xf>
    <xf numFmtId="178" fontId="14" fillId="0" borderId="26" xfId="52" applyNumberFormat="1" applyFont="1" applyBorder="1" applyAlignment="1">
      <alignment horizontal="center"/>
      <protection/>
    </xf>
    <xf numFmtId="0" fontId="16" fillId="0" borderId="21" xfId="52" applyFont="1" applyBorder="1">
      <alignment/>
      <protection/>
    </xf>
    <xf numFmtId="0" fontId="18" fillId="0" borderId="22" xfId="52" applyFont="1" applyBorder="1">
      <alignment/>
      <protection/>
    </xf>
    <xf numFmtId="4" fontId="9" fillId="0" borderId="24" xfId="52" applyNumberFormat="1" applyFont="1" applyBorder="1" applyAlignment="1">
      <alignment horizontal="center"/>
      <protection/>
    </xf>
    <xf numFmtId="4" fontId="15" fillId="0" borderId="24" xfId="52" applyNumberFormat="1" applyFont="1" applyBorder="1" applyAlignment="1">
      <alignment horizontal="center"/>
      <protection/>
    </xf>
    <xf numFmtId="4" fontId="9" fillId="33" borderId="22" xfId="52" applyNumberFormat="1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11" fillId="0" borderId="27" xfId="52" applyFont="1" applyBorder="1">
      <alignment/>
      <protection/>
    </xf>
    <xf numFmtId="0" fontId="11" fillId="0" borderId="28" xfId="52" applyFont="1" applyBorder="1">
      <alignment/>
      <protection/>
    </xf>
    <xf numFmtId="0" fontId="11" fillId="0" borderId="28" xfId="52" applyFont="1" applyBorder="1" applyAlignment="1">
      <alignment horizontal="center"/>
      <protection/>
    </xf>
    <xf numFmtId="0" fontId="11" fillId="0" borderId="29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22" xfId="52" applyFont="1" applyBorder="1">
      <alignment/>
      <protection/>
    </xf>
    <xf numFmtId="0" fontId="24" fillId="0" borderId="28" xfId="52" applyFont="1" applyBorder="1">
      <alignment/>
      <protection/>
    </xf>
    <xf numFmtId="4" fontId="27" fillId="0" borderId="30" xfId="0" applyNumberFormat="1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5" fillId="33" borderId="16" xfId="0" applyFont="1" applyFill="1" applyBorder="1" applyAlignment="1">
      <alignment horizontal="left" vertical="center"/>
    </xf>
    <xf numFmtId="0" fontId="27" fillId="33" borderId="17" xfId="0" applyFont="1" applyFill="1" applyBorder="1" applyAlignment="1">
      <alignment/>
    </xf>
    <xf numFmtId="0" fontId="28" fillId="33" borderId="20" xfId="0" applyFont="1" applyFill="1" applyBorder="1" applyAlignment="1">
      <alignment horizontal="center"/>
    </xf>
    <xf numFmtId="4" fontId="27" fillId="33" borderId="13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center"/>
    </xf>
    <xf numFmtId="4" fontId="27" fillId="33" borderId="13" xfId="0" applyNumberFormat="1" applyFont="1" applyFill="1" applyBorder="1" applyAlignment="1">
      <alignment/>
    </xf>
    <xf numFmtId="4" fontId="27" fillId="33" borderId="20" xfId="0" applyNumberFormat="1" applyFont="1" applyFill="1" applyBorder="1" applyAlignment="1">
      <alignment/>
    </xf>
    <xf numFmtId="4" fontId="27" fillId="33" borderId="13" xfId="0" applyNumberFormat="1" applyFont="1" applyFill="1" applyBorder="1" applyAlignment="1" applyProtection="1">
      <alignment/>
      <protection locked="0"/>
    </xf>
    <xf numFmtId="4" fontId="27" fillId="33" borderId="20" xfId="0" applyNumberFormat="1" applyFont="1" applyFill="1" applyBorder="1" applyAlignment="1" applyProtection="1">
      <alignment/>
      <protection locked="0"/>
    </xf>
    <xf numFmtId="4" fontId="27" fillId="33" borderId="19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29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4" fontId="30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17" xfId="52" applyFont="1" applyBorder="1">
      <alignment/>
      <protection/>
    </xf>
    <xf numFmtId="0" fontId="11" fillId="0" borderId="17" xfId="52" applyFont="1" applyBorder="1" applyAlignment="1">
      <alignment horizontal="center"/>
      <protection/>
    </xf>
    <xf numFmtId="0" fontId="17" fillId="0" borderId="20" xfId="52" applyFont="1" applyBorder="1" applyAlignment="1">
      <alignment/>
      <protection/>
    </xf>
    <xf numFmtId="0" fontId="35" fillId="0" borderId="0" xfId="52" applyFont="1" applyBorder="1">
      <alignment/>
      <protection/>
    </xf>
    <xf numFmtId="0" fontId="24" fillId="0" borderId="21" xfId="52" applyFont="1" applyBorder="1">
      <alignment/>
      <protection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17" xfId="50" applyFont="1" applyBorder="1" applyAlignment="1">
      <alignment vertical="center"/>
      <protection/>
    </xf>
    <xf numFmtId="0" fontId="15" fillId="0" borderId="0" xfId="52" applyFont="1">
      <alignment/>
      <protection/>
    </xf>
    <xf numFmtId="0" fontId="33" fillId="0" borderId="0" xfId="0" applyFont="1" applyAlignment="1">
      <alignment horizontal="left"/>
    </xf>
    <xf numFmtId="0" fontId="15" fillId="0" borderId="0" xfId="52" applyFont="1" applyAlignment="1">
      <alignment horizontal="center"/>
      <protection/>
    </xf>
    <xf numFmtId="14" fontId="28" fillId="0" borderId="0" xfId="0" applyNumberFormat="1" applyFont="1" applyBorder="1" applyAlignment="1">
      <alignment vertical="center"/>
    </xf>
    <xf numFmtId="0" fontId="38" fillId="0" borderId="17" xfId="50" applyFont="1" applyBorder="1" applyAlignment="1">
      <alignment vertical="center"/>
      <protection/>
    </xf>
    <xf numFmtId="0" fontId="27" fillId="0" borderId="32" xfId="0" applyFont="1" applyBorder="1" applyAlignment="1">
      <alignment horizontal="center"/>
    </xf>
    <xf numFmtId="0" fontId="36" fillId="0" borderId="0" xfId="0" applyFont="1" applyAlignment="1">
      <alignment vertical="center"/>
    </xf>
    <xf numFmtId="4" fontId="27" fillId="0" borderId="33" xfId="0" applyNumberFormat="1" applyFont="1" applyBorder="1" applyAlignment="1" applyProtection="1">
      <alignment horizontal="center"/>
      <protection locked="0"/>
    </xf>
    <xf numFmtId="4" fontId="27" fillId="0" borderId="34" xfId="0" applyNumberFormat="1" applyFont="1" applyBorder="1" applyAlignment="1" applyProtection="1">
      <alignment horizontal="center"/>
      <protection locked="0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27" fillId="0" borderId="37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7" fillId="0" borderId="37" xfId="0" applyNumberFormat="1" applyFont="1" applyBorder="1" applyAlignment="1" applyProtection="1">
      <alignment horizontal="center"/>
      <protection locked="0"/>
    </xf>
    <xf numFmtId="4" fontId="27" fillId="0" borderId="38" xfId="0" applyNumberFormat="1" applyFont="1" applyBorder="1" applyAlignment="1" applyProtection="1">
      <alignment horizontal="center"/>
      <protection locked="0"/>
    </xf>
    <xf numFmtId="4" fontId="27" fillId="0" borderId="16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0" fontId="27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39" fillId="0" borderId="21" xfId="0" applyFont="1" applyBorder="1" applyAlignment="1">
      <alignment/>
    </xf>
    <xf numFmtId="0" fontId="39" fillId="0" borderId="0" xfId="0" applyFont="1" applyBorder="1" applyAlignment="1">
      <alignment/>
    </xf>
    <xf numFmtId="0" fontId="14" fillId="0" borderId="39" xfId="52" applyFont="1" applyBorder="1" applyAlignment="1">
      <alignment horizontal="center" vertical="center"/>
      <protection/>
    </xf>
    <xf numFmtId="0" fontId="0" fillId="0" borderId="40" xfId="51" applyBorder="1" applyAlignment="1">
      <alignment horizontal="center" vertical="center"/>
      <protection/>
    </xf>
    <xf numFmtId="0" fontId="0" fillId="0" borderId="41" xfId="51" applyBorder="1" applyAlignment="1">
      <alignment horizontal="center" vertical="center"/>
      <protection/>
    </xf>
    <xf numFmtId="0" fontId="20" fillId="0" borderId="35" xfId="52" applyFont="1" applyBorder="1" applyAlignment="1">
      <alignment horizontal="center" vertical="center"/>
      <protection/>
    </xf>
    <xf numFmtId="0" fontId="0" fillId="0" borderId="42" xfId="51" applyBorder="1" applyAlignment="1">
      <alignment horizontal="center" vertical="center"/>
      <protection/>
    </xf>
    <xf numFmtId="0" fontId="0" fillId="0" borderId="36" xfId="51" applyBorder="1" applyAlignment="1">
      <alignment horizontal="center" vertical="center"/>
      <protection/>
    </xf>
    <xf numFmtId="0" fontId="14" fillId="0" borderId="35" xfId="52" applyFont="1" applyBorder="1" applyAlignment="1">
      <alignment horizontal="center" vertic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0" fontId="37" fillId="0" borderId="35" xfId="51" applyFont="1" applyBorder="1" applyAlignment="1">
      <alignment horizontal="center" vertical="center"/>
      <protection/>
    </xf>
    <xf numFmtId="0" fontId="37" fillId="0" borderId="36" xfId="51" applyFont="1" applyBorder="1" applyAlignment="1">
      <alignment horizontal="center" vertical="center"/>
      <protection/>
    </xf>
    <xf numFmtId="0" fontId="37" fillId="0" borderId="35" xfId="51" applyFont="1" applyBorder="1" applyAlignment="1">
      <alignment horizontal="left" vertical="center"/>
      <protection/>
    </xf>
    <xf numFmtId="0" fontId="37" fillId="0" borderId="36" xfId="51" applyFont="1" applyBorder="1" applyAlignment="1">
      <alignment horizontal="left" vertical="center"/>
      <protection/>
    </xf>
    <xf numFmtId="0" fontId="25" fillId="0" borderId="2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6" fillId="0" borderId="19" xfId="0" applyNumberFormat="1" applyFont="1" applyBorder="1" applyAlignment="1" applyProtection="1">
      <alignment horizontal="center"/>
      <protection locked="0"/>
    </xf>
    <xf numFmtId="4" fontId="28" fillId="0" borderId="13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4" fontId="28" fillId="0" borderId="13" xfId="0" applyNumberFormat="1" applyFont="1" applyBorder="1" applyAlignment="1" applyProtection="1">
      <alignment horizontal="center"/>
      <protection locked="0"/>
    </xf>
    <xf numFmtId="4" fontId="28" fillId="0" borderId="19" xfId="0" applyNumberFormat="1" applyFont="1" applyBorder="1" applyAlignment="1" applyProtection="1">
      <alignment horizontal="center"/>
      <protection locked="0"/>
    </xf>
    <xf numFmtId="0" fontId="12" fillId="0" borderId="18" xfId="52" applyFont="1" applyBorder="1" applyAlignment="1">
      <alignment horizontal="center"/>
      <protection/>
    </xf>
    <xf numFmtId="0" fontId="12" fillId="0" borderId="11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 vertical="center"/>
      <protection/>
    </xf>
    <xf numFmtId="0" fontId="13" fillId="0" borderId="17" xfId="52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/>
      <protection/>
    </xf>
    <xf numFmtId="4" fontId="27" fillId="0" borderId="16" xfId="0" applyNumberFormat="1" applyFont="1" applyBorder="1" applyAlignment="1" applyProtection="1">
      <alignment horizontal="center"/>
      <protection locked="0"/>
    </xf>
    <xf numFmtId="4" fontId="27" fillId="0" borderId="20" xfId="0" applyNumberFormat="1" applyFont="1" applyBorder="1" applyAlignment="1" applyProtection="1">
      <alignment horizontal="center"/>
      <protection locked="0"/>
    </xf>
    <xf numFmtId="4" fontId="5" fillId="0" borderId="19" xfId="0" applyNumberFormat="1" applyFont="1" applyBorder="1" applyAlignment="1">
      <alignment horizontal="center"/>
    </xf>
    <xf numFmtId="4" fontId="27" fillId="0" borderId="33" xfId="0" applyNumberFormat="1" applyFont="1" applyBorder="1" applyAlignment="1">
      <alignment horizontal="center"/>
    </xf>
    <xf numFmtId="4" fontId="27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2 2" xfId="51"/>
    <cellStyle name="Normal 3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9"/>
  <sheetViews>
    <sheetView showGridLines="0" showZeros="0" tabSelected="1" view="pageBreakPreview" zoomScale="80" zoomScaleNormal="60" zoomScaleSheetLayoutView="80" zoomScalePageLayoutView="60" workbookViewId="0" topLeftCell="A1">
      <selection activeCell="F26" sqref="F26:G26"/>
    </sheetView>
  </sheetViews>
  <sheetFormatPr defaultColWidth="9.140625" defaultRowHeight="18" customHeight="1"/>
  <cols>
    <col min="1" max="1" width="5.421875" style="2" customWidth="1"/>
    <col min="2" max="2" width="46.140625" style="2" customWidth="1"/>
    <col min="3" max="3" width="9.28125" style="3" customWidth="1"/>
    <col min="4" max="5" width="22.7109375" style="3" customWidth="1"/>
    <col min="6" max="9" width="22.7109375" style="2" customWidth="1"/>
    <col min="10" max="10" width="16.7109375" style="2" customWidth="1"/>
    <col min="11" max="11" width="9.140625" style="2" customWidth="1"/>
    <col min="12" max="12" width="10.57421875" style="2" bestFit="1" customWidth="1"/>
    <col min="13" max="16384" width="9.140625" style="2" customWidth="1"/>
  </cols>
  <sheetData>
    <row r="1" spans="1:10" ht="18.75">
      <c r="A1" s="41"/>
      <c r="B1" s="42"/>
      <c r="C1" s="47"/>
      <c r="D1" s="43"/>
      <c r="E1" s="43"/>
      <c r="F1" s="42"/>
      <c r="G1" s="42"/>
      <c r="H1" s="42"/>
      <c r="I1" s="42"/>
      <c r="J1" s="44"/>
    </row>
    <row r="2" spans="1:10" s="1" customFormat="1" ht="18" customHeight="1">
      <c r="A2" s="81" t="s">
        <v>0</v>
      </c>
      <c r="B2" s="80"/>
      <c r="C2" s="23"/>
      <c r="D2" s="23"/>
      <c r="E2" s="23"/>
      <c r="F2" s="23"/>
      <c r="G2" s="45"/>
      <c r="H2" s="45"/>
      <c r="I2" s="45"/>
      <c r="J2" s="46"/>
    </row>
    <row r="3" spans="1:10" ht="5.25" customHeight="1">
      <c r="A3" s="26"/>
      <c r="B3" s="13"/>
      <c r="C3" s="9"/>
      <c r="D3" s="9"/>
      <c r="E3" s="9"/>
      <c r="F3" s="13"/>
      <c r="G3" s="13"/>
      <c r="H3" s="13"/>
      <c r="I3" s="13"/>
      <c r="J3" s="27"/>
    </row>
    <row r="4" spans="1:10" ht="13.5" customHeight="1">
      <c r="A4" s="104" t="s">
        <v>21</v>
      </c>
      <c r="B4" s="105"/>
      <c r="C4" s="105"/>
      <c r="D4" s="105"/>
      <c r="E4" s="9"/>
      <c r="F4" s="129" t="s">
        <v>1</v>
      </c>
      <c r="G4" s="130"/>
      <c r="H4" s="131"/>
      <c r="I4" s="4"/>
      <c r="J4" s="28"/>
    </row>
    <row r="5" spans="1:10" ht="13.5" customHeight="1">
      <c r="A5" s="119" t="s">
        <v>22</v>
      </c>
      <c r="B5" s="120"/>
      <c r="C5" s="120"/>
      <c r="D5" s="120"/>
      <c r="E5" s="9"/>
      <c r="F5" s="132" t="s">
        <v>34</v>
      </c>
      <c r="G5" s="133"/>
      <c r="H5" s="134"/>
      <c r="I5" s="5"/>
      <c r="J5" s="29"/>
    </row>
    <row r="6" spans="1:10" ht="18.75" customHeight="1">
      <c r="A6" s="121"/>
      <c r="B6" s="122"/>
      <c r="C6" s="122"/>
      <c r="D6" s="122"/>
      <c r="E6" s="9"/>
      <c r="F6" s="30"/>
      <c r="G6" s="13"/>
      <c r="H6" s="13"/>
      <c r="I6" s="13"/>
      <c r="J6" s="27"/>
    </row>
    <row r="7" spans="1:10" ht="12.75" customHeight="1">
      <c r="A7" s="31" t="s">
        <v>2</v>
      </c>
      <c r="B7" s="6"/>
      <c r="C7" s="7"/>
      <c r="D7" s="8"/>
      <c r="E7" s="9"/>
      <c r="F7" s="10" t="s">
        <v>3</v>
      </c>
      <c r="G7" s="11"/>
      <c r="H7" s="11"/>
      <c r="I7" s="12"/>
      <c r="J7" s="32" t="s">
        <v>4</v>
      </c>
    </row>
    <row r="8" spans="1:10" ht="18" customHeight="1">
      <c r="A8" s="33"/>
      <c r="B8" s="89" t="s">
        <v>26</v>
      </c>
      <c r="C8" s="84"/>
      <c r="D8" s="79"/>
      <c r="E8" s="13"/>
      <c r="F8" s="14" t="s">
        <v>18</v>
      </c>
      <c r="G8" s="15"/>
      <c r="H8" s="15"/>
      <c r="I8" s="16"/>
      <c r="J8" s="34" t="s">
        <v>39</v>
      </c>
    </row>
    <row r="9" spans="1:10" ht="18" customHeight="1">
      <c r="A9" s="35"/>
      <c r="B9" s="13"/>
      <c r="C9" s="9"/>
      <c r="D9" s="9"/>
      <c r="E9" s="9"/>
      <c r="F9" s="17" t="s">
        <v>17</v>
      </c>
      <c r="G9" s="18"/>
      <c r="H9" s="18"/>
      <c r="I9" s="16"/>
      <c r="J9" s="36"/>
    </row>
    <row r="10" spans="1:10" ht="6.75" customHeight="1">
      <c r="A10" s="33"/>
      <c r="B10" s="77"/>
      <c r="C10" s="78"/>
      <c r="D10" s="78"/>
      <c r="E10" s="9"/>
      <c r="F10" s="13"/>
      <c r="G10" s="13"/>
      <c r="H10" s="13"/>
      <c r="I10" s="13"/>
      <c r="J10" s="27"/>
    </row>
    <row r="11" spans="1:10" ht="18" customHeight="1">
      <c r="A11" s="106" t="s">
        <v>5</v>
      </c>
      <c r="B11" s="109" t="s">
        <v>6</v>
      </c>
      <c r="C11" s="112" t="s">
        <v>7</v>
      </c>
      <c r="D11" s="19" t="s">
        <v>8</v>
      </c>
      <c r="E11" s="20"/>
      <c r="F11" s="19" t="s">
        <v>9</v>
      </c>
      <c r="G11" s="21"/>
      <c r="H11" s="19" t="s">
        <v>10</v>
      </c>
      <c r="I11" s="21"/>
      <c r="J11" s="37"/>
    </row>
    <row r="12" spans="1:10" ht="18" customHeight="1">
      <c r="A12" s="107"/>
      <c r="B12" s="110"/>
      <c r="C12" s="110"/>
      <c r="D12" s="113" t="s">
        <v>35</v>
      </c>
      <c r="E12" s="114"/>
      <c r="F12" s="113" t="s">
        <v>37</v>
      </c>
      <c r="G12" s="114"/>
      <c r="H12" s="113" t="s">
        <v>15</v>
      </c>
      <c r="I12" s="114"/>
      <c r="J12" s="38" t="s">
        <v>16</v>
      </c>
    </row>
    <row r="13" spans="1:10" ht="66" customHeight="1">
      <c r="A13" s="108"/>
      <c r="B13" s="111"/>
      <c r="C13" s="111"/>
      <c r="D13" s="24" t="s">
        <v>24</v>
      </c>
      <c r="E13" s="25" t="s">
        <v>36</v>
      </c>
      <c r="F13" s="24" t="s">
        <v>25</v>
      </c>
      <c r="G13" s="24" t="s">
        <v>38</v>
      </c>
      <c r="H13" s="24" t="s">
        <v>19</v>
      </c>
      <c r="I13" s="24" t="s">
        <v>14</v>
      </c>
      <c r="J13" s="39"/>
    </row>
    <row r="14" spans="1:10" ht="19.5" customHeight="1">
      <c r="A14" s="115">
        <v>1</v>
      </c>
      <c r="B14" s="117" t="s">
        <v>27</v>
      </c>
      <c r="C14" s="49" t="s">
        <v>32</v>
      </c>
      <c r="D14" s="96">
        <f>0.6*478.71</f>
        <v>287.226</v>
      </c>
      <c r="E14" s="97"/>
      <c r="F14" s="96">
        <f>0.4*478.71</f>
        <v>191.484</v>
      </c>
      <c r="G14" s="97"/>
      <c r="H14" s="98"/>
      <c r="I14" s="99"/>
      <c r="J14" s="48">
        <f aca="true" t="shared" si="0" ref="J14:J22">D14+F14</f>
        <v>478.71000000000004</v>
      </c>
    </row>
    <row r="15" spans="1:10" ht="19.5" customHeight="1">
      <c r="A15" s="116"/>
      <c r="B15" s="118"/>
      <c r="C15" s="50" t="s">
        <v>20</v>
      </c>
      <c r="D15" s="138">
        <f>0.6*119938.99</f>
        <v>71963.394</v>
      </c>
      <c r="E15" s="139"/>
      <c r="F15" s="138">
        <f>0.4*119938.99</f>
        <v>47975.596000000005</v>
      </c>
      <c r="G15" s="139"/>
      <c r="H15" s="92"/>
      <c r="I15" s="93"/>
      <c r="J15" s="48">
        <v>119938.99</v>
      </c>
    </row>
    <row r="16" spans="1:10" ht="19.5" customHeight="1">
      <c r="A16" s="94">
        <v>2</v>
      </c>
      <c r="B16" s="102" t="s">
        <v>28</v>
      </c>
      <c r="C16" s="90" t="s">
        <v>33</v>
      </c>
      <c r="D16" s="96">
        <f>0.6*16</f>
        <v>9.6</v>
      </c>
      <c r="E16" s="97"/>
      <c r="F16" s="96">
        <f>0.4*16</f>
        <v>6.4</v>
      </c>
      <c r="G16" s="97"/>
      <c r="H16" s="98"/>
      <c r="I16" s="99"/>
      <c r="J16" s="48">
        <f t="shared" si="0"/>
        <v>16</v>
      </c>
    </row>
    <row r="17" spans="1:10" ht="19.5" customHeight="1">
      <c r="A17" s="95"/>
      <c r="B17" s="103"/>
      <c r="C17" s="50" t="s">
        <v>20</v>
      </c>
      <c r="D17" s="100">
        <f>0.6*66874.15</f>
        <v>40124.49</v>
      </c>
      <c r="E17" s="101"/>
      <c r="F17" s="100">
        <f>0.4*66874.15</f>
        <v>26749.66</v>
      </c>
      <c r="G17" s="101"/>
      <c r="H17" s="135"/>
      <c r="I17" s="136"/>
      <c r="J17" s="48">
        <v>66874.15</v>
      </c>
    </row>
    <row r="18" spans="1:10" ht="19.5" customHeight="1">
      <c r="A18" s="140">
        <v>3</v>
      </c>
      <c r="B18" s="102" t="s">
        <v>29</v>
      </c>
      <c r="C18" s="90" t="s">
        <v>32</v>
      </c>
      <c r="D18" s="96">
        <f>0.6*1040</f>
        <v>624</v>
      </c>
      <c r="E18" s="97"/>
      <c r="F18" s="96">
        <f>0.4*1040</f>
        <v>416</v>
      </c>
      <c r="G18" s="97"/>
      <c r="H18" s="98"/>
      <c r="I18" s="99"/>
      <c r="J18" s="48">
        <f t="shared" si="0"/>
        <v>1040</v>
      </c>
    </row>
    <row r="19" spans="1:10" ht="19.5" customHeight="1">
      <c r="A19" s="141"/>
      <c r="B19" s="103"/>
      <c r="C19" s="50" t="s">
        <v>20</v>
      </c>
      <c r="D19" s="100">
        <f>0.6*74965.17</f>
        <v>44979.102</v>
      </c>
      <c r="E19" s="101"/>
      <c r="F19" s="100">
        <f>0.4*74965.17</f>
        <v>29986.068</v>
      </c>
      <c r="G19" s="101"/>
      <c r="H19" s="92"/>
      <c r="I19" s="93"/>
      <c r="J19" s="48">
        <v>74965.17</v>
      </c>
    </row>
    <row r="20" spans="1:10" ht="19.5" customHeight="1">
      <c r="A20" s="94">
        <v>4</v>
      </c>
      <c r="B20" s="102" t="s">
        <v>30</v>
      </c>
      <c r="C20" s="90" t="s">
        <v>33</v>
      </c>
      <c r="D20" s="96">
        <v>2</v>
      </c>
      <c r="E20" s="97"/>
      <c r="F20" s="96">
        <v>1</v>
      </c>
      <c r="G20" s="97"/>
      <c r="H20" s="98"/>
      <c r="I20" s="99"/>
      <c r="J20" s="48">
        <f t="shared" si="0"/>
        <v>3</v>
      </c>
    </row>
    <row r="21" spans="1:10" ht="19.5" customHeight="1">
      <c r="A21" s="95"/>
      <c r="B21" s="103"/>
      <c r="C21" s="50" t="s">
        <v>20</v>
      </c>
      <c r="D21" s="100">
        <f>0.6*15489.73</f>
        <v>9293.838</v>
      </c>
      <c r="E21" s="101"/>
      <c r="F21" s="100">
        <f>0.4*15489.73</f>
        <v>6195.892</v>
      </c>
      <c r="G21" s="101"/>
      <c r="H21" s="92"/>
      <c r="I21" s="93"/>
      <c r="J21" s="48">
        <v>15489.73</v>
      </c>
    </row>
    <row r="22" spans="1:10" ht="19.5" customHeight="1">
      <c r="A22" s="94">
        <v>5</v>
      </c>
      <c r="B22" s="102" t="s">
        <v>31</v>
      </c>
      <c r="C22" s="90" t="s">
        <v>23</v>
      </c>
      <c r="D22" s="96">
        <f>0.6*5329.2</f>
        <v>3197.52</v>
      </c>
      <c r="E22" s="97"/>
      <c r="F22" s="96">
        <f>0.4*5329.2</f>
        <v>2131.68</v>
      </c>
      <c r="G22" s="97"/>
      <c r="H22" s="98"/>
      <c r="I22" s="99"/>
      <c r="J22" s="48">
        <f t="shared" si="0"/>
        <v>5329.2</v>
      </c>
    </row>
    <row r="23" spans="1:10" ht="19.5" customHeight="1">
      <c r="A23" s="95"/>
      <c r="B23" s="103"/>
      <c r="C23" s="50" t="s">
        <v>20</v>
      </c>
      <c r="D23" s="100">
        <f>0.6*512393.68</f>
        <v>307436.208</v>
      </c>
      <c r="E23" s="101"/>
      <c r="F23" s="100">
        <f>0.4*512393.68</f>
        <v>204957.472</v>
      </c>
      <c r="G23" s="101"/>
      <c r="H23" s="92"/>
      <c r="I23" s="93"/>
      <c r="J23" s="48">
        <v>512393.68</v>
      </c>
    </row>
    <row r="24" spans="1:10" s="61" customFormat="1" ht="12.75" customHeight="1">
      <c r="A24" s="51"/>
      <c r="B24" s="52"/>
      <c r="C24" s="53"/>
      <c r="D24" s="54"/>
      <c r="E24" s="55"/>
      <c r="F24" s="56"/>
      <c r="G24" s="57"/>
      <c r="H24" s="58"/>
      <c r="I24" s="59"/>
      <c r="J24" s="60"/>
    </row>
    <row r="25" spans="1:10" s="61" customFormat="1" ht="19.5" customHeight="1">
      <c r="A25" s="62" t="s">
        <v>11</v>
      </c>
      <c r="B25" s="63"/>
      <c r="C25" s="64"/>
      <c r="D25" s="125">
        <f>500000*0.6</f>
        <v>300000</v>
      </c>
      <c r="E25" s="126"/>
      <c r="F25" s="125">
        <f>500000*0.39</f>
        <v>195000</v>
      </c>
      <c r="G25" s="126"/>
      <c r="H25" s="127"/>
      <c r="I25" s="128"/>
      <c r="J25" s="65">
        <f>D25+F25</f>
        <v>495000</v>
      </c>
    </row>
    <row r="26" spans="1:10" s="61" customFormat="1" ht="19.5" customHeight="1">
      <c r="A26" s="62" t="s">
        <v>12</v>
      </c>
      <c r="B26" s="63"/>
      <c r="C26" s="64"/>
      <c r="D26" s="125">
        <f>D27-D25</f>
        <v>173797.03199999995</v>
      </c>
      <c r="E26" s="126"/>
      <c r="F26" s="125">
        <f>F27-F25</f>
        <v>120864.68800000002</v>
      </c>
      <c r="G26" s="137"/>
      <c r="H26" s="123"/>
      <c r="I26" s="124"/>
      <c r="J26" s="65">
        <f>D26+F26</f>
        <v>294661.72</v>
      </c>
    </row>
    <row r="27" spans="1:10" s="61" customFormat="1" ht="19.5" customHeight="1">
      <c r="A27" s="62" t="s">
        <v>13</v>
      </c>
      <c r="B27" s="63"/>
      <c r="C27" s="64"/>
      <c r="D27" s="125">
        <f>D15+D17+D19+D21+D23</f>
        <v>473797.03199999995</v>
      </c>
      <c r="E27" s="126"/>
      <c r="F27" s="125">
        <f>F15+F17+F19+F21+F23</f>
        <v>315864.688</v>
      </c>
      <c r="G27" s="126"/>
      <c r="H27" s="127"/>
      <c r="I27" s="128"/>
      <c r="J27" s="65">
        <f>D27+F27</f>
        <v>789661.72</v>
      </c>
    </row>
    <row r="28" spans="1:10" s="71" customFormat="1" ht="6" customHeight="1">
      <c r="A28" s="66"/>
      <c r="B28" s="67"/>
      <c r="C28" s="68"/>
      <c r="D28" s="69"/>
      <c r="E28" s="69"/>
      <c r="F28" s="69"/>
      <c r="G28" s="69"/>
      <c r="H28" s="70"/>
      <c r="I28" s="70"/>
      <c r="J28" s="69"/>
    </row>
    <row r="29" spans="6:10" s="71" customFormat="1" ht="19.5" customHeight="1">
      <c r="F29" s="72"/>
      <c r="G29" s="72"/>
      <c r="H29" s="72"/>
      <c r="I29" s="72"/>
      <c r="J29" s="69"/>
    </row>
    <row r="30" spans="3:10" s="61" customFormat="1" ht="18" customHeight="1">
      <c r="C30" s="73"/>
      <c r="D30" s="73"/>
      <c r="E30" s="73"/>
      <c r="F30" s="74"/>
      <c r="G30" s="75"/>
      <c r="H30" s="86"/>
      <c r="I30" s="86"/>
      <c r="J30" s="74"/>
    </row>
    <row r="31" spans="1:8" s="83" customFormat="1" ht="19.5" customHeight="1">
      <c r="A31" s="82"/>
      <c r="B31" s="1"/>
      <c r="C31" s="91"/>
      <c r="D31" s="91"/>
      <c r="E31" s="1" t="s">
        <v>42</v>
      </c>
      <c r="F31" s="91"/>
      <c r="G31" s="91"/>
      <c r="H31" s="1"/>
    </row>
    <row r="32" spans="1:8" s="61" customFormat="1" ht="15" customHeight="1">
      <c r="A32" s="76"/>
      <c r="B32" s="1"/>
      <c r="D32" s="76"/>
      <c r="E32" s="1" t="s">
        <v>40</v>
      </c>
      <c r="F32" s="75"/>
      <c r="H32" s="1"/>
    </row>
    <row r="33" spans="1:10" ht="19.5" customHeight="1">
      <c r="A33" s="13"/>
      <c r="B33" s="88"/>
      <c r="C33" s="40"/>
      <c r="D33" s="40"/>
      <c r="E33" s="88" t="s">
        <v>41</v>
      </c>
      <c r="F33" s="30"/>
      <c r="G33" s="23"/>
      <c r="H33" s="88"/>
      <c r="I33" s="13"/>
      <c r="J33" s="13"/>
    </row>
    <row r="34" spans="2:7" ht="17.25" customHeight="1">
      <c r="B34" s="1"/>
      <c r="F34" s="1"/>
      <c r="G34" s="1"/>
    </row>
    <row r="35" spans="2:7" ht="18" customHeight="1">
      <c r="B35" s="22"/>
      <c r="C35" s="9"/>
      <c r="F35" s="1"/>
      <c r="G35" s="1"/>
    </row>
    <row r="36" spans="1:7" ht="18" customHeight="1">
      <c r="A36" s="85"/>
      <c r="B36" s="88"/>
      <c r="C36" s="88"/>
      <c r="D36" s="88"/>
      <c r="E36" s="88"/>
      <c r="F36" s="88"/>
      <c r="G36" s="88"/>
    </row>
    <row r="37" spans="2:4" ht="18" customHeight="1">
      <c r="B37" s="22"/>
      <c r="C37" s="9"/>
      <c r="D37" s="87"/>
    </row>
    <row r="38" spans="1:3" ht="5.25" customHeight="1">
      <c r="A38" s="1"/>
      <c r="B38" s="23"/>
      <c r="C38" s="9"/>
    </row>
    <row r="39" spans="1:3" ht="18" customHeight="1">
      <c r="A39" s="1"/>
      <c r="B39" s="22"/>
      <c r="C39" s="9"/>
    </row>
  </sheetData>
  <sheetProtection/>
  <mergeCells count="59">
    <mergeCell ref="A18:A19"/>
    <mergeCell ref="F16:G16"/>
    <mergeCell ref="H16:I16"/>
    <mergeCell ref="F14:G14"/>
    <mergeCell ref="D25:E25"/>
    <mergeCell ref="F25:G25"/>
    <mergeCell ref="D23:E23"/>
    <mergeCell ref="F23:G23"/>
    <mergeCell ref="H14:I14"/>
    <mergeCell ref="D15:E15"/>
    <mergeCell ref="F15:G15"/>
    <mergeCell ref="H15:I15"/>
    <mergeCell ref="F22:G22"/>
    <mergeCell ref="H22:I22"/>
    <mergeCell ref="D26:E26"/>
    <mergeCell ref="F26:G26"/>
    <mergeCell ref="F17:G17"/>
    <mergeCell ref="B18:B19"/>
    <mergeCell ref="B20:B21"/>
    <mergeCell ref="F4:H4"/>
    <mergeCell ref="F5:H5"/>
    <mergeCell ref="F12:G12"/>
    <mergeCell ref="H12:I12"/>
    <mergeCell ref="D16:E16"/>
    <mergeCell ref="H25:I25"/>
    <mergeCell ref="H17:I17"/>
    <mergeCell ref="D19:E19"/>
    <mergeCell ref="F19:G19"/>
    <mergeCell ref="H19:I19"/>
    <mergeCell ref="D14:E14"/>
    <mergeCell ref="A14:A15"/>
    <mergeCell ref="B14:B15"/>
    <mergeCell ref="A5:D6"/>
    <mergeCell ref="H26:I26"/>
    <mergeCell ref="D27:E27"/>
    <mergeCell ref="F27:G27"/>
    <mergeCell ref="H27:I27"/>
    <mergeCell ref="D20:E20"/>
    <mergeCell ref="D17:E17"/>
    <mergeCell ref="A4:D4"/>
    <mergeCell ref="B16:B17"/>
    <mergeCell ref="D18:E18"/>
    <mergeCell ref="F18:G18"/>
    <mergeCell ref="H18:I18"/>
    <mergeCell ref="A11:A13"/>
    <mergeCell ref="B11:B13"/>
    <mergeCell ref="C11:C13"/>
    <mergeCell ref="D12:E12"/>
    <mergeCell ref="A16:A17"/>
    <mergeCell ref="H23:I23"/>
    <mergeCell ref="A20:A21"/>
    <mergeCell ref="A22:A23"/>
    <mergeCell ref="F20:G20"/>
    <mergeCell ref="H20:I20"/>
    <mergeCell ref="D21:E21"/>
    <mergeCell ref="F21:G21"/>
    <mergeCell ref="H21:I21"/>
    <mergeCell ref="B22:B23"/>
    <mergeCell ref="D22:E2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60" verticalDpi="36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Usuario</cp:lastModifiedBy>
  <cp:lastPrinted>2020-04-02T14:51:30Z</cp:lastPrinted>
  <dcterms:created xsi:type="dcterms:W3CDTF">2009-01-15T18:57:41Z</dcterms:created>
  <dcterms:modified xsi:type="dcterms:W3CDTF">2020-04-02T15:17:53Z</dcterms:modified>
  <cp:category/>
  <cp:version/>
  <cp:contentType/>
  <cp:contentStatus/>
</cp:coreProperties>
</file>